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A9BFF9B4-FBFD-4589-9F7A-BACD92FDBC2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<sst xmlns="http://schemas.openxmlformats.org/spreadsheetml/2006/main" count="61" uniqueCount="34">
  <si>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</si>
  <si>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</si>
  <si>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</si>
  <si>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</si>
  <si>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</si>
  <si>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</si>
  <si>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</si>
  <si>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</si>
  <si>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</si>
  <si>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</si>
  <si>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</si>
  <si>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</si>
  <si>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</si>
  <si>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</si>
  <si>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</si>
  <si>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</si>
  <si>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</si>
  <si>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</si>
  <si>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</si>
  <si>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</si>
  <si>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</si>
  <si>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</si>
  <si>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</si>
  <si>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</si>
  <si>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</si>
  <si>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</si>
  <si>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</si>
  <si>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</si>
  <si>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</si>
  <si>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</si>
  <si>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</si>
  <si>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</si>
  <si>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</si>
  <si>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Law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</si>
</sst>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0</xdr:col>
      <xdr:colOff>1038114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7B4EB9-DFB4-874A-D010-E0D88A28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7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7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7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7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1101</v>
      </c>
      <c r="C8" s="15">
        <f t="shared" ref="C8" si="0">SUM(B8*2)</f>
        <v>2202</v>
      </c>
      <c r="D8" s="15">
        <f t="shared" ref="D8" si="1">SUM(B8*3)</f>
        <v>3303</v>
      </c>
      <c r="E8" s="15">
        <f t="shared" ref="E8" si="2">SUM(B8*4)</f>
        <v>4404</v>
      </c>
      <c r="F8" s="15">
        <f t="shared" ref="F8" si="3">SUM(B8*5)</f>
        <v>5505</v>
      </c>
      <c r="G8" s="15">
        <f t="shared" ref="G8" si="4">SUM(B8*6)</f>
        <v>6606</v>
      </c>
      <c r="H8" s="15">
        <f t="shared" ref="H8" si="5">SUM(B8*7)</f>
        <v>7707</v>
      </c>
      <c r="I8" s="15">
        <f t="shared" ref="I8" si="6">SUM(B8*8)</f>
        <v>8808</v>
      </c>
      <c r="J8" s="15">
        <f t="shared" ref="J8" si="7">SUM(B8*9)</f>
        <v>9909</v>
      </c>
      <c r="K8" s="15">
        <f t="shared" ref="K8" si="8">SUM(B8*10)</f>
        <v>11010</v>
      </c>
      <c r="L8" s="15">
        <f t="shared" ref="L8" si="9">SUM(B8*11)</f>
        <v>12111</v>
      </c>
      <c r="M8" s="16">
        <v>13215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24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24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24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2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24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24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110</v>
      </c>
      <c r="C16" s="13">
        <v>110</v>
      </c>
      <c r="D16" s="13">
        <v>110</v>
      </c>
      <c r="E16" s="13">
        <v>110</v>
      </c>
      <c r="F16" s="13">
        <v>110</v>
      </c>
      <c r="G16" s="13">
        <v>110</v>
      </c>
      <c r="H16" s="13">
        <v>110</v>
      </c>
      <c r="I16" s="13">
        <v>110</v>
      </c>
      <c r="J16" s="13">
        <v>110</v>
      </c>
      <c r="K16" s="13">
        <v>110</v>
      </c>
      <c r="L16" s="13">
        <v>110</v>
      </c>
      <c r="M16" s="24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2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24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32</v>
      </c>
      <c r="B20" s="19">
        <v>4.17</v>
      </c>
      <c r="C20" s="13">
        <f>SUM(B20*2)</f>
        <v>8.34</v>
      </c>
      <c r="D20" s="13">
        <f>SUM(B20*3)</f>
        <v>12.51</v>
      </c>
      <c r="E20" s="13">
        <f>SUM(B20*4)</f>
        <v>16.68</v>
      </c>
      <c r="F20" s="13">
        <f>SUM(B20*5)</f>
        <v>20.85</v>
      </c>
      <c r="G20" s="13">
        <f>SUM(B20*6)</f>
        <v>25.02</v>
      </c>
      <c r="H20" s="13">
        <f>SUM(B20*7)</f>
        <v>29.189999999999998</v>
      </c>
      <c r="I20" s="13">
        <f>SUM(B20*8)</f>
        <v>33.36</v>
      </c>
      <c r="J20" s="19">
        <v>50</v>
      </c>
      <c r="K20" s="19">
        <v>50</v>
      </c>
      <c r="L20" s="26">
        <v>50</v>
      </c>
      <c r="M20" s="25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0" t="s">
        <v>8</v>
      </c>
      <c r="B21" s="21">
        <f>SUM(B8:B20)</f>
        <v>1344.75</v>
      </c>
      <c r="C21" s="21">
        <f t="shared" ref="C21:M21" si="18">SUM(C8:C20)</f>
        <v>2574.5</v>
      </c>
      <c r="D21" s="21">
        <f t="shared" si="18"/>
        <v>3804.25</v>
      </c>
      <c r="E21" s="21">
        <f t="shared" si="18"/>
        <v>5034</v>
      </c>
      <c r="F21" s="21">
        <f t="shared" si="18"/>
        <v>6263.75</v>
      </c>
      <c r="G21" s="21">
        <f t="shared" si="18"/>
        <v>7493.5</v>
      </c>
      <c r="H21" s="21">
        <f t="shared" si="18"/>
        <v>8723.25</v>
      </c>
      <c r="I21" s="21">
        <f t="shared" si="18"/>
        <v>9953</v>
      </c>
      <c r="J21" s="21">
        <f t="shared" si="18"/>
        <v>11568.86</v>
      </c>
      <c r="K21" s="21">
        <f t="shared" si="18"/>
        <v>12669.86</v>
      </c>
      <c r="L21" s="21">
        <f t="shared" si="18"/>
        <v>13770.86</v>
      </c>
      <c r="M21" s="22">
        <f t="shared" si="18"/>
        <v>14874.86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1364</v>
      </c>
      <c r="C25" s="15">
        <f t="shared" ref="C25" si="19">SUM(B25*2)</f>
        <v>2728</v>
      </c>
      <c r="D25" s="15">
        <f t="shared" ref="D25" si="20">SUM(B25*3)</f>
        <v>4092</v>
      </c>
      <c r="E25" s="15">
        <f t="shared" ref="E25" si="21">SUM(B25*4)</f>
        <v>5456</v>
      </c>
      <c r="F25" s="15">
        <f t="shared" ref="F25" si="22">SUM(B25*5)</f>
        <v>6820</v>
      </c>
      <c r="G25" s="15">
        <f t="shared" ref="G25" si="23">SUM(B25*6)</f>
        <v>8184</v>
      </c>
      <c r="H25" s="15">
        <f t="shared" ref="H25" si="24">SUM(B25*7)</f>
        <v>9548</v>
      </c>
      <c r="I25" s="15">
        <f t="shared" ref="I25" si="25">SUM(B25*8)</f>
        <v>10912</v>
      </c>
      <c r="J25" s="15">
        <f t="shared" ref="J25" si="26">SUM(B25*9)</f>
        <v>12276</v>
      </c>
      <c r="K25" s="15">
        <f t="shared" ref="K25" si="27">SUM(B25*10)</f>
        <v>13640</v>
      </c>
      <c r="L25" s="15">
        <f t="shared" ref="L25" si="28">SUM(B25*11)</f>
        <v>15004</v>
      </c>
      <c r="M25" s="23">
        <v>16370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" si="29">SUM(B26*2)</f>
        <v>52.08</v>
      </c>
      <c r="D26" s="13">
        <f t="shared" ref="D26" si="30">SUM(B26*3)</f>
        <v>78.12</v>
      </c>
      <c r="E26" s="13">
        <f t="shared" ref="E26" si="31">SUM(B26*4)</f>
        <v>104.16</v>
      </c>
      <c r="F26" s="13">
        <f t="shared" ref="F26" si="32">SUM(B26*5)</f>
        <v>130.19999999999999</v>
      </c>
      <c r="G26" s="13">
        <f t="shared" ref="G26" si="33">SUM(B26*6)</f>
        <v>156.24</v>
      </c>
      <c r="H26" s="13">
        <f t="shared" ref="H26" si="34">SUM(B26*7)</f>
        <v>182.28</v>
      </c>
      <c r="I26" s="13">
        <f t="shared" ref="I26" si="35">SUM(B26*8)</f>
        <v>208.32</v>
      </c>
      <c r="J26" s="13">
        <v>312.5</v>
      </c>
      <c r="K26" s="13">
        <v>312.5</v>
      </c>
      <c r="L26" s="13">
        <v>312.5</v>
      </c>
      <c r="M26" s="24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ref="C27:C34" si="36">SUM(B27*2)</f>
        <v>0</v>
      </c>
      <c r="D27" s="13">
        <f t="shared" ref="D27:D34" si="37">SUM(B27*3)</f>
        <v>0</v>
      </c>
      <c r="E27" s="13">
        <f t="shared" ref="E27:E34" si="38">SUM(B27*4)</f>
        <v>0</v>
      </c>
      <c r="F27" s="13">
        <f t="shared" ref="F27:F34" si="39">SUM(B27*5)</f>
        <v>0</v>
      </c>
      <c r="G27" s="13">
        <f t="shared" ref="G27:G34" si="40">SUM(B27*6)</f>
        <v>0</v>
      </c>
      <c r="H27" s="13">
        <f t="shared" ref="H27:H34" si="41">SUM(B27*7)</f>
        <v>0</v>
      </c>
      <c r="I27" s="13">
        <f t="shared" ref="I27:I34" si="42">SUM(B27*8)</f>
        <v>0</v>
      </c>
      <c r="J27" s="13">
        <f t="shared" ref="J27" si="43">SUM(B27*9)</f>
        <v>0</v>
      </c>
      <c r="K27" s="13">
        <f t="shared" ref="K27" si="44">SUM(C27*9)</f>
        <v>0</v>
      </c>
      <c r="L27" s="13">
        <f t="shared" ref="L27" si="45">SUM(D27*9)</f>
        <v>0</v>
      </c>
      <c r="M27" s="24">
        <f t="shared" ref="M27" si="46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36"/>
        <v>22.42</v>
      </c>
      <c r="D28" s="13">
        <f t="shared" si="37"/>
        <v>33.630000000000003</v>
      </c>
      <c r="E28" s="13">
        <f t="shared" si="38"/>
        <v>44.84</v>
      </c>
      <c r="F28" s="13">
        <f t="shared" si="39"/>
        <v>56.050000000000004</v>
      </c>
      <c r="G28" s="13">
        <f t="shared" si="40"/>
        <v>67.260000000000005</v>
      </c>
      <c r="H28" s="13">
        <f t="shared" si="41"/>
        <v>78.47</v>
      </c>
      <c r="I28" s="13">
        <f t="shared" si="42"/>
        <v>89.68</v>
      </c>
      <c r="J28" s="13">
        <v>134.5</v>
      </c>
      <c r="K28" s="13">
        <v>134.5</v>
      </c>
      <c r="L28" s="13">
        <v>134.5</v>
      </c>
      <c r="M28" s="24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2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36"/>
        <v>22.92</v>
      </c>
      <c r="D30" s="13">
        <f t="shared" si="37"/>
        <v>34.380000000000003</v>
      </c>
      <c r="E30" s="13">
        <f t="shared" si="38"/>
        <v>45.84</v>
      </c>
      <c r="F30" s="13">
        <f t="shared" si="39"/>
        <v>57.300000000000004</v>
      </c>
      <c r="G30" s="13">
        <f t="shared" si="40"/>
        <v>68.760000000000005</v>
      </c>
      <c r="H30" s="13">
        <f t="shared" si="41"/>
        <v>80.22</v>
      </c>
      <c r="I30" s="13">
        <f t="shared" si="42"/>
        <v>91.68</v>
      </c>
      <c r="J30" s="13">
        <v>137.5</v>
      </c>
      <c r="K30" s="13">
        <v>137.5</v>
      </c>
      <c r="L30" s="13">
        <v>137.5</v>
      </c>
      <c r="M30" s="24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36"/>
        <v>37.36</v>
      </c>
      <c r="D31" s="13">
        <f t="shared" si="37"/>
        <v>56.04</v>
      </c>
      <c r="E31" s="13">
        <f t="shared" si="38"/>
        <v>74.72</v>
      </c>
      <c r="F31" s="13">
        <f t="shared" si="39"/>
        <v>93.4</v>
      </c>
      <c r="G31" s="13">
        <f t="shared" si="40"/>
        <v>112.08</v>
      </c>
      <c r="H31" s="13">
        <f t="shared" si="41"/>
        <v>130.76</v>
      </c>
      <c r="I31" s="13">
        <f t="shared" si="42"/>
        <v>149.44</v>
      </c>
      <c r="J31" s="13">
        <v>224.1</v>
      </c>
      <c r="K31" s="13">
        <v>224.1</v>
      </c>
      <c r="L31" s="13">
        <v>224.1</v>
      </c>
      <c r="M31" s="24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36"/>
        <v>0</v>
      </c>
      <c r="D32" s="13">
        <f t="shared" si="37"/>
        <v>0</v>
      </c>
      <c r="E32" s="13">
        <f t="shared" si="38"/>
        <v>0</v>
      </c>
      <c r="F32" s="13">
        <f t="shared" si="39"/>
        <v>0</v>
      </c>
      <c r="G32" s="13">
        <f t="shared" si="40"/>
        <v>0</v>
      </c>
      <c r="H32" s="13">
        <f t="shared" si="41"/>
        <v>0</v>
      </c>
      <c r="I32" s="13">
        <f t="shared" si="42"/>
        <v>0</v>
      </c>
      <c r="J32" s="13">
        <f t="shared" ref="J32" si="47">SUM(B32*9)</f>
        <v>0</v>
      </c>
      <c r="K32" s="13">
        <f t="shared" ref="K32" si="48">SUM(C32*9)</f>
        <v>0</v>
      </c>
      <c r="L32" s="13">
        <f t="shared" ref="L32" si="49">SUM(D32*9)</f>
        <v>0</v>
      </c>
      <c r="M32" s="24">
        <f t="shared" ref="M32" si="50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110</v>
      </c>
      <c r="C33" s="13">
        <v>110</v>
      </c>
      <c r="D33" s="13">
        <v>110</v>
      </c>
      <c r="E33" s="13">
        <v>110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24">
        <v>110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36"/>
        <v>73.16</v>
      </c>
      <c r="D34" s="13">
        <f t="shared" si="37"/>
        <v>109.74</v>
      </c>
      <c r="E34" s="13">
        <f t="shared" si="38"/>
        <v>146.32</v>
      </c>
      <c r="F34" s="13">
        <f t="shared" si="39"/>
        <v>182.89999999999998</v>
      </c>
      <c r="G34" s="13">
        <f t="shared" si="40"/>
        <v>219.48</v>
      </c>
      <c r="H34" s="13">
        <f t="shared" si="41"/>
        <v>256.06</v>
      </c>
      <c r="I34" s="13">
        <f t="shared" si="42"/>
        <v>292.64</v>
      </c>
      <c r="J34" s="13">
        <v>438.93</v>
      </c>
      <c r="K34" s="13">
        <v>438.93</v>
      </c>
      <c r="L34" s="13">
        <v>438.93</v>
      </c>
      <c r="M34" s="24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24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24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32</v>
      </c>
      <c r="B37" s="19">
        <v>4.17</v>
      </c>
      <c r="C37" s="13">
        <f>SUM(B37*2)</f>
        <v>8.34</v>
      </c>
      <c r="D37" s="13">
        <f>SUM(B37*3)</f>
        <v>12.51</v>
      </c>
      <c r="E37" s="13">
        <f>SUM(B37*4)</f>
        <v>16.68</v>
      </c>
      <c r="F37" s="13">
        <f>SUM(B37*5)</f>
        <v>20.85</v>
      </c>
      <c r="G37" s="13">
        <f>SUM(B37*6)</f>
        <v>25.02</v>
      </c>
      <c r="H37" s="13">
        <f>SUM(B37*7)</f>
        <v>29.189999999999998</v>
      </c>
      <c r="I37" s="13">
        <f>SUM(B37*8)</f>
        <v>33.36</v>
      </c>
      <c r="J37" s="19">
        <v>50</v>
      </c>
      <c r="K37" s="19">
        <v>50</v>
      </c>
      <c r="L37" s="19">
        <v>50</v>
      </c>
      <c r="M37" s="2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0" t="s">
        <v>8</v>
      </c>
      <c r="B38" s="21">
        <f>SUM(B25:B37)</f>
        <v>1607.75</v>
      </c>
      <c r="C38" s="21">
        <f t="shared" ref="C38:M38" si="51">SUM(C25:C37)</f>
        <v>3100.5</v>
      </c>
      <c r="D38" s="21">
        <f t="shared" si="51"/>
        <v>4593.25</v>
      </c>
      <c r="E38" s="21">
        <f t="shared" si="51"/>
        <v>6086</v>
      </c>
      <c r="F38" s="21">
        <f t="shared" si="51"/>
        <v>7578.75</v>
      </c>
      <c r="G38" s="21">
        <f t="shared" si="51"/>
        <v>9071.5</v>
      </c>
      <c r="H38" s="21">
        <f t="shared" si="51"/>
        <v>10564.25</v>
      </c>
      <c r="I38" s="21">
        <f t="shared" si="51"/>
        <v>12057</v>
      </c>
      <c r="J38" s="21">
        <f t="shared" si="51"/>
        <v>13935.86</v>
      </c>
      <c r="K38" s="21">
        <f t="shared" si="51"/>
        <v>15299.86</v>
      </c>
      <c r="L38" s="21">
        <f t="shared" si="51"/>
        <v>16663.86</v>
      </c>
      <c r="M38" s="22">
        <f t="shared" si="51"/>
        <v>18029.86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NRGbNN55N9lrnJGbEd9jZ8u3huM6ba69YFlDd1W6u3GPQECq2/gZlZ/aVI6nXKhPXObtn+skNC4BIzvMuFcWBg==" saltValue="Wt7S23m9HEMwCD7KQUFEZ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Law Tuition and Fee Billing Rates</dc:title>
  <dc:subject>Listing of graduate tuition and fees for the spring 2017 semester</dc:subject>
  <dc:creator>UB Student Accounts</dc:creator>
  <cp:keywords>tuition,fees, Law tuition, Law fees</cp:keywords>
  <cp:lastModifiedBy>Caprice Arabia</cp:lastModifiedBy>
  <cp:lastPrinted>2019-05-21T14:58:12Z</cp:lastPrinted>
  <dcterms:created xsi:type="dcterms:W3CDTF">2016-06-06T21:02:30Z</dcterms:created>
  <dcterms:modified xsi:type="dcterms:W3CDTF">2026-06-12T13:44:18Z</dcterms:modified>
  <cp:category>tuition</cp:category>
</cp:coreProperties>
</file>